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LRA\ak\"/>
    </mc:Choice>
  </mc:AlternateContent>
  <xr:revisionPtr revIDLastSave="0" documentId="13_ncr:11_{BED1DBA7-DCF3-46F1-B205-E70D81663797}" xr6:coauthVersionLast="47" xr6:coauthVersionMax="47" xr10:uidLastSave="{00000000-0000-0000-0000-000000000000}"/>
  <bookViews>
    <workbookView xWindow="34575" yWindow="690" windowWidth="20490" windowHeight="14130" xr2:uid="{00000000-000D-0000-FFFF-FFFF00000000}"/>
  </bookViews>
  <sheets>
    <sheet name="Summ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" l="1"/>
  <c r="B20" i="1" s="1"/>
  <c r="B24" i="1"/>
  <c r="B23" i="1"/>
  <c r="B22" i="1"/>
  <c r="B21" i="1"/>
  <c r="B19" i="1"/>
  <c r="B16" i="1"/>
  <c r="B13" i="1"/>
  <c r="A21" i="1"/>
  <c r="B8" i="1"/>
  <c r="B7" i="1"/>
  <c r="B6" i="1"/>
  <c r="A8" i="1"/>
  <c r="A16" i="1" s="1"/>
  <c r="A11" i="1" l="1"/>
  <c r="A14" i="1" s="1"/>
</calcChain>
</file>

<file path=xl/sharedStrings.xml><?xml version="1.0" encoding="utf-8"?>
<sst xmlns="http://schemas.openxmlformats.org/spreadsheetml/2006/main" count="23" uniqueCount="23">
  <si>
    <t>ALASKA LAND STATUS</t>
  </si>
  <si>
    <t>Who owns What in Alaska?</t>
  </si>
  <si>
    <t>Prepared by Ray Kreig for American Land Rights Association</t>
  </si>
  <si>
    <t>ACRES</t>
  </si>
  <si>
    <t>Conveyed + Selected</t>
  </si>
  <si>
    <t>Overselected</t>
  </si>
  <si>
    <t>Statehood Entitlement | Remaining Allowed (as of 9/30/21)</t>
  </si>
  <si>
    <t>%</t>
  </si>
  <si>
    <t>STATEHOOD ENTITLEMENT</t>
  </si>
  <si>
    <t>Patented (as of 9/30/21)</t>
  </si>
  <si>
    <t>Tentatively Approved (as of 9/30/21)</t>
  </si>
  <si>
    <t>Conveyed to the State of Alaska (as of 9/30/21)</t>
  </si>
  <si>
    <t>State Selected (as of 9/30/21)</t>
  </si>
  <si>
    <t xml:space="preserve">Total Statehood Entitlement </t>
  </si>
  <si>
    <t>STATE OF ALASKA TOTAL AREA</t>
  </si>
  <si>
    <t>Federal</t>
  </si>
  <si>
    <t>State of Alaska</t>
  </si>
  <si>
    <t>Acres</t>
  </si>
  <si>
    <t>Alaska Native Corporations</t>
  </si>
  <si>
    <t>ANCSA Reserves</t>
  </si>
  <si>
    <t>Private Conventional</t>
  </si>
  <si>
    <t>THIS NEEDS MORE WORK!</t>
  </si>
  <si>
    <t>Contact BLM &amp; State DNR for documentation of the various patents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</si>
</sst>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9" formatCode="_(* #,##0_);_(* \(#,##0\);_(* &quot;-&quot;??_);_(@_)"/>
  </numFmts>
  <fonts count="6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4" fontId="2" fillId="0" borderId="0" xfId="0" applyNumberFormat="1" applyFont="1" applyProtection="1"/>
    <xf numFmtId="0" fontId="3" fillId="0" borderId="0" xfId="0" applyFont="1" applyProtection="1"/>
    <xf numFmtId="0" fontId="2" fillId="0" borderId="1" xfId="0" applyFont="1" applyBorder="1"/>
    <xf numFmtId="0" fontId="2" fillId="0" borderId="2" xfId="0" applyFont="1" applyBorder="1"/>
    <xf numFmtId="169" fontId="2" fillId="0" borderId="0" xfId="1" applyNumberFormat="1" applyFont="1"/>
    <xf numFmtId="169" fontId="2" fillId="0" borderId="1" xfId="1" applyNumberFormat="1" applyFont="1" applyBorder="1"/>
    <xf numFmtId="169" fontId="2" fillId="0" borderId="2" xfId="1" applyNumberFormat="1" applyFont="1" applyBorder="1"/>
    <xf numFmtId="0" fontId="2" fillId="0" borderId="1" xfId="0" applyFont="1" applyBorder="1" applyAlignment="1">
      <alignment horizontal="right"/>
    </xf>
    <xf numFmtId="9" fontId="2" fillId="0" borderId="0" xfId="2" applyFont="1"/>
    <xf numFmtId="9" fontId="2" fillId="0" borderId="1" xfId="2" applyFont="1" applyBorder="1"/>
    <xf numFmtId="169" fontId="5" fillId="0" borderId="1" xfId="1" applyNumberFormat="1" applyFont="1" applyBorder="1"/>
    <xf numFmtId="0" fontId="5" fillId="0" borderId="1" xfId="0" applyFont="1" applyBorder="1"/>
    <xf numFmtId="169" fontId="2" fillId="0" borderId="0" xfId="1" applyNumberFormat="1" applyFont="1" applyAlignment="1">
      <alignment horizontal="right"/>
    </xf>
    <xf numFmtId="169" fontId="3" fillId="0" borderId="0" xfId="1" applyNumberFormat="1" applyFont="1" applyProtection="1"/>
    <xf numFmtId="169" fontId="2" fillId="0" borderId="1" xfId="1" applyNumberFormat="1" applyFont="1" applyBorder="1" applyAlignment="1">
      <alignment horizontal="right"/>
    </xf>
    <xf numFmtId="9" fontId="2" fillId="0" borderId="0" xfId="2" applyFont="1" applyBorder="1"/>
    <xf numFmtId="9" fontId="5" fillId="0" borderId="1" xfId="2" applyFont="1" applyBorder="1"/>
    <xf numFmtId="9" fontId="5" fillId="0" borderId="0" xfId="2" applyFont="1" applyBorder="1"/>
    <xf numFmtId="169" fontId="5" fillId="0" borderId="0" xfId="1" applyNumberFormat="1" applyFont="1"/>
    <xf numFmtId="0" fontId="5" fillId="0" borderId="0" xfId="0" applyFont="1"/>
    <xf numFmtId="10" fontId="2" fillId="0" borderId="0" xfId="2" applyNumberFormat="1" applyFont="1" applyBorder="1"/>
    <xf numFmtId="169" fontId="2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9"/>
  <sheetViews>
    <sheetView tabSelected="1" workbookViewId="0">
      <selection activeCell="A28" sqref="A28"/>
    </sheetView>
  </sheetViews>
  <sheetFormatPr defaultRowHeight="14.25" x14ac:dyDescent="0.2"/>
  <cols>
    <col min="1" max="1" width="14.42578125" style="6" customWidth="1"/>
    <col min="2" max="2" width="7.140625" style="1" customWidth="1"/>
    <col min="3" max="3" width="68" style="1" customWidth="1"/>
    <col min="4" max="16384" width="9.140625" style="1"/>
  </cols>
  <sheetData>
    <row r="1" spans="1:3" ht="18" x14ac:dyDescent="0.25">
      <c r="A1" s="15" t="s">
        <v>0</v>
      </c>
      <c r="B1" s="3"/>
    </row>
    <row r="2" spans="1:3" ht="18" x14ac:dyDescent="0.25">
      <c r="A2" s="15" t="s">
        <v>1</v>
      </c>
      <c r="B2" s="3"/>
    </row>
    <row r="3" spans="1:3" x14ac:dyDescent="0.2">
      <c r="A3" s="6" t="s">
        <v>2</v>
      </c>
    </row>
    <row r="4" spans="1:3" x14ac:dyDescent="0.2">
      <c r="C4" s="2"/>
    </row>
    <row r="5" spans="1:3" x14ac:dyDescent="0.2">
      <c r="A5" s="16" t="s">
        <v>3</v>
      </c>
      <c r="B5" s="9" t="s">
        <v>7</v>
      </c>
      <c r="C5" s="4" t="s">
        <v>8</v>
      </c>
    </row>
    <row r="6" spans="1:3" x14ac:dyDescent="0.2">
      <c r="A6" s="6">
        <v>69460836</v>
      </c>
      <c r="B6" s="10">
        <f>+A6/$A$13</f>
        <v>0.66153177142857145</v>
      </c>
      <c r="C6" s="1" t="s">
        <v>9</v>
      </c>
    </row>
    <row r="7" spans="1:3" x14ac:dyDescent="0.2">
      <c r="A7" s="7">
        <v>29897841</v>
      </c>
      <c r="B7" s="11">
        <f>+A7/$A$13</f>
        <v>0.28474134285714287</v>
      </c>
      <c r="C7" s="4" t="s">
        <v>10</v>
      </c>
    </row>
    <row r="8" spans="1:3" x14ac:dyDescent="0.2">
      <c r="A8" s="6">
        <f>SUM(A6:A7)</f>
        <v>99358677</v>
      </c>
      <c r="B8" s="10">
        <f>+A8/$A$13</f>
        <v>0.94627311428571426</v>
      </c>
      <c r="C8" s="1" t="s">
        <v>11</v>
      </c>
    </row>
    <row r="9" spans="1:3" x14ac:dyDescent="0.2">
      <c r="B9" s="6"/>
    </row>
    <row r="10" spans="1:3" ht="15" thickBot="1" x14ac:dyDescent="0.25">
      <c r="A10" s="8">
        <v>13008099</v>
      </c>
      <c r="B10" s="8"/>
      <c r="C10" s="5" t="s">
        <v>12</v>
      </c>
    </row>
    <row r="11" spans="1:3" ht="15" thickTop="1" x14ac:dyDescent="0.2">
      <c r="A11" s="6">
        <f>+A8+A10</f>
        <v>112366776</v>
      </c>
      <c r="B11" s="6"/>
      <c r="C11" s="1" t="s">
        <v>4</v>
      </c>
    </row>
    <row r="12" spans="1:3" x14ac:dyDescent="0.2">
      <c r="B12" s="6"/>
    </row>
    <row r="13" spans="1:3" ht="15" x14ac:dyDescent="0.25">
      <c r="A13" s="12">
        <v>105000000</v>
      </c>
      <c r="B13" s="18">
        <f>+A13/$A$13</f>
        <v>1</v>
      </c>
      <c r="C13" s="13" t="s">
        <v>13</v>
      </c>
    </row>
    <row r="14" spans="1:3" x14ac:dyDescent="0.2">
      <c r="A14" s="6">
        <f>+A11-A13</f>
        <v>7366776</v>
      </c>
      <c r="B14" s="6"/>
      <c r="C14" s="1" t="s">
        <v>5</v>
      </c>
    </row>
    <row r="15" spans="1:3" x14ac:dyDescent="0.2">
      <c r="B15" s="6"/>
    </row>
    <row r="16" spans="1:3" x14ac:dyDescent="0.2">
      <c r="A16" s="6">
        <f>+A13-A8</f>
        <v>5641323</v>
      </c>
      <c r="B16" s="17">
        <f>+A16/$A$13</f>
        <v>5.3726885714285716E-2</v>
      </c>
      <c r="C16" s="1" t="s">
        <v>6</v>
      </c>
    </row>
    <row r="17" spans="1:3" x14ac:dyDescent="0.2">
      <c r="B17" s="6"/>
    </row>
    <row r="18" spans="1:3" x14ac:dyDescent="0.2">
      <c r="A18" s="14" t="s">
        <v>17</v>
      </c>
      <c r="B18" s="6"/>
    </row>
    <row r="19" spans="1:3" ht="15" x14ac:dyDescent="0.25">
      <c r="A19" s="20">
        <v>365500000</v>
      </c>
      <c r="B19" s="19">
        <f>+A19/$A$19</f>
        <v>1</v>
      </c>
      <c r="C19" s="21" t="s">
        <v>14</v>
      </c>
    </row>
    <row r="20" spans="1:3" x14ac:dyDescent="0.2">
      <c r="A20" s="6">
        <f>+A19-SUM(A21:A24)</f>
        <v>220541323</v>
      </c>
      <c r="B20" s="17">
        <f>+A20/$A$19</f>
        <v>0.60339623255813957</v>
      </c>
      <c r="C20" s="1" t="s">
        <v>15</v>
      </c>
    </row>
    <row r="21" spans="1:3" x14ac:dyDescent="0.2">
      <c r="A21" s="6">
        <f>+A8</f>
        <v>99358677</v>
      </c>
      <c r="B21" s="17">
        <f t="shared" ref="B21:B24" si="0">+A21/$A$19</f>
        <v>0.27184316552667581</v>
      </c>
      <c r="C21" s="1" t="s">
        <v>16</v>
      </c>
    </row>
    <row r="22" spans="1:3" x14ac:dyDescent="0.2">
      <c r="A22" s="6">
        <v>40800000</v>
      </c>
      <c r="B22" s="17">
        <f t="shared" si="0"/>
        <v>0.11162790697674418</v>
      </c>
      <c r="C22" s="1" t="s">
        <v>18</v>
      </c>
    </row>
    <row r="23" spans="1:3" x14ac:dyDescent="0.2">
      <c r="A23" s="6">
        <v>3900000</v>
      </c>
      <c r="B23" s="17">
        <f t="shared" si="0"/>
        <v>1.06703146374829E-2</v>
      </c>
      <c r="C23" s="1" t="s">
        <v>19</v>
      </c>
    </row>
    <row r="24" spans="1:3" x14ac:dyDescent="0.2">
      <c r="A24" s="6">
        <v>900000</v>
      </c>
      <c r="B24" s="22">
        <f t="shared" si="0"/>
        <v>2.4623803009575923E-3</v>
      </c>
      <c r="C24" s="1" t="s">
        <v>20</v>
      </c>
    </row>
    <row r="26" spans="1:3" x14ac:dyDescent="0.2">
      <c r="C26" s="23"/>
    </row>
    <row r="27" spans="1:3" x14ac:dyDescent="0.2">
      <c r="C27" s="1" t="s">
        <v>21</v>
      </c>
    </row>
    <row r="29" spans="1:3" x14ac:dyDescent="0.2">
      <c r="C29" s="1" t="s">
        <v>22</v>
      </c>
    </row>
  </sheetData>
  <phoneticPr fontId="1" type="noConversion"/>
  <pageMargins left="0.5" right="0.5" top="0.81" bottom="0.7" header="0.33" footer="0.22"/>
  <pageSetup orientation="portrait" r:id="rId1"/>
  <headerFooter alignWithMargins="0">
    <oddFooter xml:space="preserve">&amp;L&amp;D  &amp;T&amp;C&amp;F  &amp;A&amp;RPage &amp;P of &amp;N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Kreig</dc:creator>
  <cp:lastModifiedBy>Ray Kreig</cp:lastModifiedBy>
  <cp:lastPrinted>2011-12-03T23:44:09Z</cp:lastPrinted>
  <dcterms:created xsi:type="dcterms:W3CDTF">2010-03-03T07:43:16Z</dcterms:created>
  <dcterms:modified xsi:type="dcterms:W3CDTF">2022-04-09T04:20:54Z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1506602265</vt:i4>
  </property>
  <property fmtid="{D5CDD505-2E9C-101B-9397-08002B2CF9AE}" pid="3" name="_NewReviewCycle">
    <vt:lpwstr/>
  </property>
  <property fmtid="{D5CDD505-2E9C-101B-9397-08002B2CF9AE}" pid="4" name="_EmailSubject">
    <vt:lpwstr>template</vt:lpwstr>
  </property>
  <property fmtid="{D5CDD505-2E9C-101B-9397-08002B2CF9AE}" pid="5" name="_AuthorEmail">
    <vt:lpwstr>leeann@kreig.com</vt:lpwstr>
  </property>
  <property fmtid="{D5CDD505-2E9C-101B-9397-08002B2CF9AE}" pid="6" name="_AuthorEmailDisplayName">
    <vt:lpwstr>Lee Ann Kreig</vt:lpwstr>
  </property>
  <property fmtid="{D5CDD505-2E9C-101B-9397-08002B2CF9AE}" pid="7" name="_ReviewingToolsShownOnce">
    <vt:lpwstr/>
  </property>
</Properties>
</file>